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n\Desktop\"/>
    </mc:Choice>
  </mc:AlternateContent>
  <bookViews>
    <workbookView xWindow="0" yWindow="0" windowWidth="16545" windowHeight="7125" activeTab="2"/>
  </bookViews>
  <sheets>
    <sheet name="operationsFri Feb 01 00-00-00 M" sheetId="1" r:id="rId1"/>
    <sheet name="справочник_промежуточный" sheetId="4" r:id="rId2"/>
    <sheet name="справочник" sheetId="5" r:id="rId3"/>
  </sheets>
  <definedNames>
    <definedName name="_xlnm._FilterDatabase" localSheetId="0" hidden="1">'operationsFri Feb 01 00-00-00 M'!$A$2:$K$31</definedName>
    <definedName name="_xlnm._FilterDatabase" localSheetId="2" hidden="1">справочник!#REF!</definedName>
    <definedName name="_xlnm.Extract" localSheetId="0">'operationsFri Feb 01 00-00-00 M'!#REF!</definedName>
    <definedName name="_xlnm.Extract" localSheetId="2">справочник!$A$2</definedName>
  </definedNames>
  <calcPr calcId="152511"/>
</workbook>
</file>

<file path=xl/calcChain.xml><?xml version="1.0" encoding="utf-8"?>
<calcChain xmlns="http://schemas.openxmlformats.org/spreadsheetml/2006/main">
  <c r="B3" i="5" l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2" i="5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" i="4"/>
  <c r="B10" i="4"/>
  <c r="D10" i="4" s="1"/>
  <c r="B6" i="4"/>
  <c r="D6" i="4" s="1"/>
  <c r="K2" i="1"/>
  <c r="B2" i="4" s="1"/>
  <c r="D2" i="4" s="1"/>
  <c r="K3" i="1"/>
  <c r="B3" i="4" s="1"/>
  <c r="D3" i="4" s="1"/>
  <c r="K4" i="1"/>
  <c r="K5" i="1"/>
  <c r="B4" i="4" s="1"/>
  <c r="D4" i="4" s="1"/>
  <c r="K6" i="1"/>
  <c r="B5" i="4" s="1"/>
  <c r="D5" i="4" s="1"/>
  <c r="K7" i="1"/>
  <c r="K8" i="1"/>
  <c r="B7" i="4" s="1"/>
  <c r="D7" i="4" s="1"/>
  <c r="K9" i="1"/>
  <c r="K10" i="1"/>
  <c r="B8" i="4" s="1"/>
  <c r="D8" i="4" s="1"/>
  <c r="K11" i="1"/>
  <c r="K12" i="1"/>
  <c r="K13" i="1"/>
  <c r="B9" i="4" s="1"/>
  <c r="D9" i="4" s="1"/>
  <c r="K14" i="1"/>
  <c r="K15" i="1"/>
  <c r="K16" i="1"/>
  <c r="B11" i="4" s="1"/>
  <c r="D11" i="4" s="1"/>
  <c r="K17" i="1"/>
  <c r="K18" i="1"/>
  <c r="K19" i="1"/>
  <c r="B12" i="4" s="1"/>
  <c r="D12" i="4" s="1"/>
  <c r="K20" i="1"/>
  <c r="B13" i="4" s="1"/>
  <c r="D13" i="4" s="1"/>
  <c r="K21" i="1"/>
  <c r="B14" i="4" s="1"/>
  <c r="D14" i="4" s="1"/>
  <c r="K22" i="1"/>
  <c r="B15" i="4" s="1"/>
  <c r="D15" i="4" s="1"/>
  <c r="K23" i="1"/>
  <c r="B16" i="4" s="1"/>
  <c r="D16" i="4" s="1"/>
  <c r="K24" i="1"/>
  <c r="B17" i="4" s="1"/>
  <c r="D17" i="4" s="1"/>
  <c r="K25" i="1"/>
  <c r="B18" i="4" s="1"/>
  <c r="D18" i="4" s="1"/>
  <c r="K26" i="1"/>
  <c r="B19" i="4" s="1"/>
  <c r="D19" i="4" s="1"/>
  <c r="K27" i="1"/>
  <c r="B20" i="4" s="1"/>
  <c r="D20" i="4" s="1"/>
  <c r="K28" i="1"/>
  <c r="B21" i="4" s="1"/>
  <c r="D21" i="4" s="1"/>
  <c r="K29" i="1"/>
  <c r="B22" i="4" s="1"/>
  <c r="D22" i="4" s="1"/>
  <c r="K30" i="1"/>
  <c r="B23" i="4" s="1"/>
  <c r="D23" i="4" s="1"/>
  <c r="K31" i="1"/>
  <c r="B24" i="4" s="1"/>
  <c r="D24" i="4" s="1"/>
</calcChain>
</file>

<file path=xl/sharedStrings.xml><?xml version="1.0" encoding="utf-8"?>
<sst xmlns="http://schemas.openxmlformats.org/spreadsheetml/2006/main" count="286" uniqueCount="92">
  <si>
    <t>?"28.02.2013 16:47:42"</t>
  </si>
  <si>
    <t>Debit</t>
  </si>
  <si>
    <t>OK</t>
  </si>
  <si>
    <t>600.0000</t>
  </si>
  <si>
    <t>RUB</t>
  </si>
  <si>
    <t>Рестораны</t>
  </si>
  <si>
    <t>Оплата в BUONO CAFE NEVA 1 ST PETERSBURG RUS</t>
  </si>
  <si>
    <t>3000.0000</t>
  </si>
  <si>
    <t>Наличные</t>
  </si>
  <si>
    <t>Выдача наличных в TRK AKADEM-PARK ST-PETERSBURG RUS</t>
  </si>
  <si>
    <t>Credit</t>
  </si>
  <si>
    <t>40000.0000</t>
  </si>
  <si>
    <t>Другое</t>
  </si>
  <si>
    <t>14.9500</t>
  </si>
  <si>
    <t>USD</t>
  </si>
  <si>
    <t>462.6800</t>
  </si>
  <si>
    <t>Сервис. услуги</t>
  </si>
  <si>
    <t>Выдача наличных в 22 BRANCH OF TCB SAINT-PETERS RUS</t>
  </si>
  <si>
    <t>493.0000</t>
  </si>
  <si>
    <t>Супермаркеты</t>
  </si>
  <si>
    <t>Оплата в PEREKRESTOK ST.PETERSBURG RUS</t>
  </si>
  <si>
    <t>30000.0000</t>
  </si>
  <si>
    <t>Переводы/иб</t>
  </si>
  <si>
    <t>15000.0000</t>
  </si>
  <si>
    <t>1669.1000</t>
  </si>
  <si>
    <t>Вознаграждение за операции покупок</t>
  </si>
  <si>
    <t>581.4900</t>
  </si>
  <si>
    <t>Проценты на остаток по счету</t>
  </si>
  <si>
    <t>Выдача наличных в MAGAZIN OKEY S.-PETERBURG RUS</t>
  </si>
  <si>
    <t>177.5200</t>
  </si>
  <si>
    <t>Прочие услуги/иб</t>
  </si>
  <si>
    <t>8500.0000</t>
  </si>
  <si>
    <t>5000.0000</t>
  </si>
  <si>
    <t>120000.0000</t>
  </si>
  <si>
    <t>Пополнение, Rapida.</t>
  </si>
  <si>
    <t>650.0000</t>
  </si>
  <si>
    <t>Красота</t>
  </si>
  <si>
    <t>Оплата в KRASNOE OZERO PROKAT VASILEVO RUS</t>
  </si>
  <si>
    <t>1200.0000</t>
  </si>
  <si>
    <t>Развлечения</t>
  </si>
  <si>
    <t>Оплата в KRASNOE OZERO KRASNOSELSKOE RUS</t>
  </si>
  <si>
    <t>6900.0000</t>
  </si>
  <si>
    <t>Выдача наличных в BANKOMAT 551612 5542 MURINO RUS</t>
  </si>
  <si>
    <t>132.0000</t>
  </si>
  <si>
    <t>Оплата в MCDONALDS 21054 SANKT-PETERBU RUS</t>
  </si>
  <si>
    <t>3490.0000</t>
  </si>
  <si>
    <t>Спорттовары</t>
  </si>
  <si>
    <t>Оплата в ADIDAS S-PETERSBURG RUS</t>
  </si>
  <si>
    <t>14320.0000</t>
  </si>
  <si>
    <t>Оплата в SALOMON SANKT-PETERBU SANKT-PETERS RUS</t>
  </si>
  <si>
    <t>975.0000</t>
  </si>
  <si>
    <t>Оплата в STARBUCKS KUZNETSKY M MOSCOW RUS</t>
  </si>
  <si>
    <t>Выдача наличных в BANKOMAT 830076 7982 MOSCOW RUS</t>
  </si>
  <si>
    <t>1000.0000</t>
  </si>
  <si>
    <t>Разные товары</t>
  </si>
  <si>
    <t>Оплата в VSE DLYA BILYARDA MOSCOW RUS</t>
  </si>
  <si>
    <t>33000.0000</t>
  </si>
  <si>
    <t xml:space="preserve">Внутренний перевод на вклад 3400159616  </t>
  </si>
  <si>
    <t>2300.0000</t>
  </si>
  <si>
    <t>Одежда, обувь</t>
  </si>
  <si>
    <t>Оплата в BUTIK.RU MOSCOW RUS</t>
  </si>
  <si>
    <t>961.9000</t>
  </si>
  <si>
    <t>Оплата в ADMIRAL MOSCOW RUS</t>
  </si>
  <si>
    <t>320.0000</t>
  </si>
  <si>
    <t>Транспорт</t>
  </si>
  <si>
    <t>Оплата в AEROEXPRESS BEL. VOKZA MOSCOW RUS</t>
  </si>
  <si>
    <t>Внешний банковский перевод на счет 40817810655008655555, СЕВЕРО-ЗАПАДНЫЙ БАНК ОАО СБЕРБАНК РОССИИ"  "</t>
  </si>
  <si>
    <t>Внешний банковский перевод на счет 40817810600902085555, ЗАО КРЕДИТ ЕВРОПА БАНК"  "</t>
  </si>
  <si>
    <t>Пополнение, Gorod. 160094666</t>
  </si>
  <si>
    <t>Выдача наличных в st.m.Nevsky" St.Petersburg RUS"</t>
  </si>
  <si>
    <t>Оплата в WEB HOSTING GOF ROLLING MEADO UFA</t>
  </si>
  <si>
    <t xml:space="preserve">Оплата страхового полиса 001TCS-000000/2013  </t>
  </si>
  <si>
    <t>Операции</t>
  </si>
  <si>
    <t>Категория</t>
  </si>
  <si>
    <t xml:space="preserve">Оплата в BUONO </t>
  </si>
  <si>
    <t>Операции кратко</t>
  </si>
  <si>
    <t>Категории</t>
  </si>
  <si>
    <t xml:space="preserve">Выдача наличных в </t>
  </si>
  <si>
    <t xml:space="preserve">Оплата в WEB </t>
  </si>
  <si>
    <t xml:space="preserve">Оплата в PEREKRESTOK </t>
  </si>
  <si>
    <t xml:space="preserve">Внешний банковский перевод </t>
  </si>
  <si>
    <t xml:space="preserve">Оплата страхового полиса </t>
  </si>
  <si>
    <t xml:space="preserve">Оплата в KRASNOE </t>
  </si>
  <si>
    <t xml:space="preserve">Оплата в MCDONALDS </t>
  </si>
  <si>
    <t xml:space="preserve">Оплата в ADIDAS </t>
  </si>
  <si>
    <t xml:space="preserve">Оплата в SALOMON </t>
  </si>
  <si>
    <t xml:space="preserve">Оплата в STARBUCKS </t>
  </si>
  <si>
    <t xml:space="preserve">Оплата в VSE </t>
  </si>
  <si>
    <t xml:space="preserve">Внутренний перевод на </t>
  </si>
  <si>
    <t xml:space="preserve">Оплата в BUTIK.RU </t>
  </si>
  <si>
    <t xml:space="preserve">Оплата в ADMIRAL </t>
  </si>
  <si>
    <t xml:space="preserve">Оплата в AEROEXPRESS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</si>
</sst>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theme="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22" fontId="0" fillId="0" borderId="0" xfId="0" applyNumberFormat="1"/>
    <xf numFmtId="0" fontId="13" fillId="33" borderId="10" xfId="0" applyFont="1" applyFill="1" applyBorder="1"/>
    <xf numFmtId="0" fontId="13" fillId="33" borderId="11" xfId="0" applyFont="1" applyFill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16" fillId="0" borderId="0" xfId="0" applyFo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31"/>
  <sheetViews>
    <sheetView workbookViewId="0">
      <selection activeCell="O14" sqref="O14"/>
    </sheetView>
  </sheetViews>
  <sheetFormatPr defaultRowHeight="15" x14ac:dyDescent="0.25"/>
  <cols>
    <col min="1" max="1" width="17" customWidth="1"/>
    <col min="2" max="2" width="16" customWidth="1"/>
    <col min="9" max="9" width="15.28515625" customWidth="1"/>
    <col min="10" max="10" width="30.85546875" customWidth="1"/>
  </cols>
  <sheetData>
    <row r="2" spans="1:11" x14ac:dyDescent="0.25">
      <c r="A2" t="s">
        <v>0</v>
      </c>
      <c r="B2" s="1">
        <v>41334</v>
      </c>
      <c r="C2" t="s">
        <v>1</v>
      </c>
      <c r="D2" t="s">
        <v>2</v>
      </c>
      <c r="E2" t="s">
        <v>3</v>
      </c>
      <c r="F2" t="s">
        <v>4</v>
      </c>
      <c r="G2" t="s">
        <v>3</v>
      </c>
      <c r="H2" t="s">
        <v>4</v>
      </c>
      <c r="I2" t="s">
        <v>5</v>
      </c>
      <c r="J2" t="s">
        <v>6</v>
      </c>
      <c r="K2" t="str">
        <f>I2</f>
        <v>Рестораны</v>
      </c>
    </row>
    <row r="3" spans="1:11" x14ac:dyDescent="0.25">
      <c r="A3" s="1">
        <v>41330.622060185182</v>
      </c>
      <c r="B3" s="1">
        <v>41331</v>
      </c>
      <c r="C3" t="s">
        <v>1</v>
      </c>
      <c r="D3" t="s">
        <v>2</v>
      </c>
      <c r="E3" t="s">
        <v>7</v>
      </c>
      <c r="F3" t="s">
        <v>4</v>
      </c>
      <c r="G3" t="s">
        <v>7</v>
      </c>
      <c r="H3" t="s">
        <v>4</v>
      </c>
      <c r="I3" t="s">
        <v>8</v>
      </c>
      <c r="J3" t="s">
        <v>9</v>
      </c>
      <c r="K3" t="str">
        <f t="shared" ref="K3:K31" si="0">I3</f>
        <v>Наличные</v>
      </c>
    </row>
    <row r="4" spans="1:11" hidden="1" x14ac:dyDescent="0.25">
      <c r="A4" s="1">
        <v>41330</v>
      </c>
      <c r="B4" s="1">
        <v>41330</v>
      </c>
      <c r="C4" t="s">
        <v>10</v>
      </c>
      <c r="D4" t="s">
        <v>2</v>
      </c>
      <c r="E4" t="s">
        <v>11</v>
      </c>
      <c r="F4" t="s">
        <v>4</v>
      </c>
      <c r="G4" t="s">
        <v>11</v>
      </c>
      <c r="H4" t="s">
        <v>4</v>
      </c>
      <c r="I4" t="s">
        <v>12</v>
      </c>
      <c r="J4" t="s">
        <v>68</v>
      </c>
      <c r="K4" t="str">
        <f t="shared" si="0"/>
        <v>Другое</v>
      </c>
    </row>
    <row r="5" spans="1:11" x14ac:dyDescent="0.25">
      <c r="A5" s="1">
        <v>41328.252083333333</v>
      </c>
      <c r="B5" s="1">
        <v>41330</v>
      </c>
      <c r="C5" t="s">
        <v>1</v>
      </c>
      <c r="D5" t="s">
        <v>2</v>
      </c>
      <c r="E5" t="s">
        <v>13</v>
      </c>
      <c r="F5" t="s">
        <v>14</v>
      </c>
      <c r="G5" t="s">
        <v>15</v>
      </c>
      <c r="H5" t="s">
        <v>4</v>
      </c>
      <c r="I5" t="s">
        <v>16</v>
      </c>
      <c r="J5" t="s">
        <v>70</v>
      </c>
      <c r="K5" t="str">
        <f t="shared" si="0"/>
        <v>Сервис. услуги</v>
      </c>
    </row>
    <row r="6" spans="1:11" x14ac:dyDescent="0.25">
      <c r="A6" s="1">
        <v>41327.706354166665</v>
      </c>
      <c r="B6" s="1">
        <v>41328</v>
      </c>
      <c r="C6" t="s">
        <v>1</v>
      </c>
      <c r="D6" t="s">
        <v>2</v>
      </c>
      <c r="E6" t="s">
        <v>7</v>
      </c>
      <c r="F6" t="s">
        <v>4</v>
      </c>
      <c r="G6" t="s">
        <v>7</v>
      </c>
      <c r="H6" t="s">
        <v>4</v>
      </c>
      <c r="I6" t="s">
        <v>8</v>
      </c>
      <c r="J6" t="s">
        <v>17</v>
      </c>
      <c r="K6" t="str">
        <f t="shared" si="0"/>
        <v>Наличные</v>
      </c>
    </row>
    <row r="7" spans="1:11" x14ac:dyDescent="0.25">
      <c r="A7" s="1">
        <v>41326.944247685184</v>
      </c>
      <c r="B7" s="1">
        <v>41333</v>
      </c>
      <c r="C7" t="s">
        <v>1</v>
      </c>
      <c r="D7" t="s">
        <v>2</v>
      </c>
      <c r="E7" t="s">
        <v>18</v>
      </c>
      <c r="F7" t="s">
        <v>4</v>
      </c>
      <c r="G7" t="s">
        <v>18</v>
      </c>
      <c r="H7" t="s">
        <v>4</v>
      </c>
      <c r="I7" t="s">
        <v>19</v>
      </c>
      <c r="J7" t="s">
        <v>20</v>
      </c>
      <c r="K7" t="str">
        <f t="shared" si="0"/>
        <v>Супермаркеты</v>
      </c>
    </row>
    <row r="8" spans="1:11" x14ac:dyDescent="0.25">
      <c r="A8" s="1">
        <v>41326.666400462964</v>
      </c>
      <c r="B8" s="1">
        <v>41326</v>
      </c>
      <c r="C8" t="s">
        <v>1</v>
      </c>
      <c r="D8" t="s">
        <v>2</v>
      </c>
      <c r="E8" t="s">
        <v>21</v>
      </c>
      <c r="F8" t="s">
        <v>4</v>
      </c>
      <c r="G8" t="s">
        <v>21</v>
      </c>
      <c r="H8" t="s">
        <v>4</v>
      </c>
      <c r="I8" t="s">
        <v>22</v>
      </c>
      <c r="J8" t="s">
        <v>66</v>
      </c>
      <c r="K8" t="str">
        <f t="shared" si="0"/>
        <v>Переводы/иб</v>
      </c>
    </row>
    <row r="9" spans="1:11" x14ac:dyDescent="0.25">
      <c r="A9" s="1">
        <v>41326.541585648149</v>
      </c>
      <c r="B9" s="1">
        <v>41326</v>
      </c>
      <c r="C9" t="s">
        <v>1</v>
      </c>
      <c r="D9" t="s">
        <v>2</v>
      </c>
      <c r="E9" t="s">
        <v>23</v>
      </c>
      <c r="F9" t="s">
        <v>4</v>
      </c>
      <c r="G9" t="s">
        <v>23</v>
      </c>
      <c r="H9" t="s">
        <v>4</v>
      </c>
      <c r="I9" t="s">
        <v>22</v>
      </c>
      <c r="J9" t="s">
        <v>66</v>
      </c>
      <c r="K9" t="str">
        <f t="shared" si="0"/>
        <v>Переводы/иб</v>
      </c>
    </row>
    <row r="10" spans="1:11" x14ac:dyDescent="0.25">
      <c r="A10" s="1">
        <v>41325.77648148148</v>
      </c>
      <c r="B10" s="1">
        <v>41326</v>
      </c>
      <c r="C10" t="s">
        <v>1</v>
      </c>
      <c r="D10" t="s">
        <v>2</v>
      </c>
      <c r="E10" t="s">
        <v>7</v>
      </c>
      <c r="F10" t="s">
        <v>4</v>
      </c>
      <c r="G10" t="s">
        <v>7</v>
      </c>
      <c r="H10" t="s">
        <v>4</v>
      </c>
      <c r="I10" t="s">
        <v>8</v>
      </c>
      <c r="J10" t="s">
        <v>69</v>
      </c>
      <c r="K10" t="str">
        <f t="shared" si="0"/>
        <v>Наличные</v>
      </c>
    </row>
    <row r="11" spans="1:11" hidden="1" x14ac:dyDescent="0.25">
      <c r="A11" s="1">
        <v>41322</v>
      </c>
      <c r="B11" s="1">
        <v>41322</v>
      </c>
      <c r="C11" t="s">
        <v>10</v>
      </c>
      <c r="D11" t="s">
        <v>2</v>
      </c>
      <c r="E11" t="s">
        <v>24</v>
      </c>
      <c r="F11" t="s">
        <v>4</v>
      </c>
      <c r="G11" t="s">
        <v>24</v>
      </c>
      <c r="H11" t="s">
        <v>4</v>
      </c>
      <c r="I11" t="s">
        <v>12</v>
      </c>
      <c r="J11" t="s">
        <v>25</v>
      </c>
      <c r="K11" t="str">
        <f t="shared" si="0"/>
        <v>Другое</v>
      </c>
    </row>
    <row r="12" spans="1:11" hidden="1" x14ac:dyDescent="0.25">
      <c r="A12" s="1">
        <v>41322</v>
      </c>
      <c r="B12" s="1">
        <v>41322</v>
      </c>
      <c r="C12" t="s">
        <v>10</v>
      </c>
      <c r="D12" t="s">
        <v>2</v>
      </c>
      <c r="E12" t="s">
        <v>26</v>
      </c>
      <c r="F12" t="s">
        <v>4</v>
      </c>
      <c r="G12" t="s">
        <v>26</v>
      </c>
      <c r="H12" t="s">
        <v>4</v>
      </c>
      <c r="I12" t="s">
        <v>12</v>
      </c>
      <c r="J12" t="s">
        <v>27</v>
      </c>
      <c r="K12" t="str">
        <f t="shared" si="0"/>
        <v>Другое</v>
      </c>
    </row>
    <row r="13" spans="1:11" x14ac:dyDescent="0.25">
      <c r="A13" s="1">
        <v>41318.419548611113</v>
      </c>
      <c r="B13" s="1">
        <v>41319</v>
      </c>
      <c r="C13" t="s">
        <v>1</v>
      </c>
      <c r="D13" t="s">
        <v>2</v>
      </c>
      <c r="E13" t="s">
        <v>7</v>
      </c>
      <c r="F13" t="s">
        <v>4</v>
      </c>
      <c r="G13" t="s">
        <v>7</v>
      </c>
      <c r="H13" t="s">
        <v>4</v>
      </c>
      <c r="I13" t="s">
        <v>8</v>
      </c>
      <c r="J13" t="s">
        <v>28</v>
      </c>
      <c r="K13" t="str">
        <f t="shared" si="0"/>
        <v>Наличные</v>
      </c>
    </row>
    <row r="14" spans="1:11" x14ac:dyDescent="0.25">
      <c r="A14" s="1">
        <v>41318.419178240743</v>
      </c>
      <c r="B14" s="1">
        <v>41319</v>
      </c>
      <c r="C14" t="s">
        <v>1</v>
      </c>
      <c r="D14" t="s">
        <v>2</v>
      </c>
      <c r="E14" t="s">
        <v>7</v>
      </c>
      <c r="F14" t="s">
        <v>4</v>
      </c>
      <c r="G14" t="s">
        <v>7</v>
      </c>
      <c r="H14" t="s">
        <v>4</v>
      </c>
      <c r="I14" t="s">
        <v>8</v>
      </c>
      <c r="J14" t="s">
        <v>28</v>
      </c>
      <c r="K14" t="str">
        <f t="shared" si="0"/>
        <v>Наличные</v>
      </c>
    </row>
    <row r="15" spans="1:11" x14ac:dyDescent="0.25">
      <c r="A15" s="1">
        <v>41317.080590277779</v>
      </c>
      <c r="B15" s="1">
        <v>41317</v>
      </c>
      <c r="C15" t="s">
        <v>1</v>
      </c>
      <c r="D15" t="s">
        <v>2</v>
      </c>
      <c r="E15" t="s">
        <v>29</v>
      </c>
      <c r="F15" t="s">
        <v>4</v>
      </c>
      <c r="G15" t="s">
        <v>29</v>
      </c>
      <c r="H15" t="s">
        <v>4</v>
      </c>
      <c r="I15" t="s">
        <v>30</v>
      </c>
      <c r="J15" t="s">
        <v>71</v>
      </c>
      <c r="K15" t="str">
        <f t="shared" si="0"/>
        <v>Прочие услуги/иб</v>
      </c>
    </row>
    <row r="16" spans="1:11" x14ac:dyDescent="0.25">
      <c r="A16" s="1">
        <v>41316.571168981478</v>
      </c>
      <c r="B16" s="1">
        <v>41316</v>
      </c>
      <c r="C16" t="s">
        <v>1</v>
      </c>
      <c r="D16" t="s">
        <v>2</v>
      </c>
      <c r="E16" t="s">
        <v>31</v>
      </c>
      <c r="F16" t="s">
        <v>4</v>
      </c>
      <c r="G16" t="s">
        <v>31</v>
      </c>
      <c r="H16" t="s">
        <v>4</v>
      </c>
      <c r="I16" t="s">
        <v>22</v>
      </c>
      <c r="J16" t="s">
        <v>67</v>
      </c>
      <c r="K16" t="str">
        <f t="shared" si="0"/>
        <v>Переводы/иб</v>
      </c>
    </row>
    <row r="17" spans="1:11" x14ac:dyDescent="0.25">
      <c r="A17" s="1">
        <v>41316.570671296293</v>
      </c>
      <c r="B17" s="1">
        <v>41316</v>
      </c>
      <c r="C17" t="s">
        <v>1</v>
      </c>
      <c r="D17" t="s">
        <v>2</v>
      </c>
      <c r="E17" t="s">
        <v>32</v>
      </c>
      <c r="F17" t="s">
        <v>4</v>
      </c>
      <c r="G17" t="s">
        <v>32</v>
      </c>
      <c r="H17" t="s">
        <v>4</v>
      </c>
      <c r="I17" t="s">
        <v>22</v>
      </c>
      <c r="J17" t="s">
        <v>66</v>
      </c>
      <c r="K17" t="str">
        <f t="shared" si="0"/>
        <v>Переводы/иб</v>
      </c>
    </row>
    <row r="18" spans="1:11" hidden="1" x14ac:dyDescent="0.25">
      <c r="A18" s="1">
        <v>41316</v>
      </c>
      <c r="B18" s="1">
        <v>41316</v>
      </c>
      <c r="C18" t="s">
        <v>10</v>
      </c>
      <c r="D18" t="s">
        <v>2</v>
      </c>
      <c r="E18" t="s">
        <v>33</v>
      </c>
      <c r="F18" t="s">
        <v>4</v>
      </c>
      <c r="G18" t="s">
        <v>33</v>
      </c>
      <c r="H18" t="s">
        <v>4</v>
      </c>
      <c r="I18" t="s">
        <v>12</v>
      </c>
      <c r="J18" t="s">
        <v>34</v>
      </c>
      <c r="K18" t="str">
        <f t="shared" si="0"/>
        <v>Другое</v>
      </c>
    </row>
    <row r="19" spans="1:11" x14ac:dyDescent="0.25">
      <c r="A19" s="1">
        <v>41314.708055555559</v>
      </c>
      <c r="B19" s="1">
        <v>41316</v>
      </c>
      <c r="C19" t="s">
        <v>1</v>
      </c>
      <c r="D19" t="s">
        <v>2</v>
      </c>
      <c r="E19" t="s">
        <v>35</v>
      </c>
      <c r="F19" t="s">
        <v>4</v>
      </c>
      <c r="G19" t="s">
        <v>35</v>
      </c>
      <c r="H19" t="s">
        <v>4</v>
      </c>
      <c r="I19" t="s">
        <v>36</v>
      </c>
      <c r="J19" t="s">
        <v>37</v>
      </c>
      <c r="K19" t="str">
        <f t="shared" si="0"/>
        <v>Красота</v>
      </c>
    </row>
    <row r="20" spans="1:11" x14ac:dyDescent="0.25">
      <c r="A20" s="1">
        <v>41314.626238425924</v>
      </c>
      <c r="B20" s="1">
        <v>41316</v>
      </c>
      <c r="C20" t="s">
        <v>1</v>
      </c>
      <c r="D20" t="s">
        <v>2</v>
      </c>
      <c r="E20" t="s">
        <v>38</v>
      </c>
      <c r="F20" t="s">
        <v>4</v>
      </c>
      <c r="G20" t="s">
        <v>38</v>
      </c>
      <c r="H20" t="s">
        <v>4</v>
      </c>
      <c r="I20" t="s">
        <v>39</v>
      </c>
      <c r="J20" t="s">
        <v>40</v>
      </c>
      <c r="K20" t="str">
        <f t="shared" si="0"/>
        <v>Развлечения</v>
      </c>
    </row>
    <row r="21" spans="1:11" x14ac:dyDescent="0.25">
      <c r="A21" s="1">
        <v>41313.654594907406</v>
      </c>
      <c r="B21" s="1">
        <v>41314</v>
      </c>
      <c r="C21" t="s">
        <v>1</v>
      </c>
      <c r="D21" t="s">
        <v>2</v>
      </c>
      <c r="E21" t="s">
        <v>41</v>
      </c>
      <c r="F21" t="s">
        <v>4</v>
      </c>
      <c r="G21" t="s">
        <v>41</v>
      </c>
      <c r="H21" t="s">
        <v>4</v>
      </c>
      <c r="I21" t="s">
        <v>8</v>
      </c>
      <c r="J21" t="s">
        <v>42</v>
      </c>
      <c r="K21" t="str">
        <f t="shared" si="0"/>
        <v>Наличные</v>
      </c>
    </row>
    <row r="22" spans="1:11" x14ac:dyDescent="0.25">
      <c r="A22" s="1">
        <v>41312.84443287037</v>
      </c>
      <c r="B22" s="1">
        <v>41313</v>
      </c>
      <c r="C22" t="s">
        <v>1</v>
      </c>
      <c r="D22" t="s">
        <v>2</v>
      </c>
      <c r="E22" t="s">
        <v>43</v>
      </c>
      <c r="F22" t="s">
        <v>4</v>
      </c>
      <c r="G22" t="s">
        <v>43</v>
      </c>
      <c r="H22" t="s">
        <v>4</v>
      </c>
      <c r="I22" t="s">
        <v>5</v>
      </c>
      <c r="J22" t="s">
        <v>44</v>
      </c>
      <c r="K22" t="str">
        <f t="shared" si="0"/>
        <v>Рестораны</v>
      </c>
    </row>
    <row r="23" spans="1:11" x14ac:dyDescent="0.25">
      <c r="A23" s="1">
        <v>41312.832407407404</v>
      </c>
      <c r="B23" s="1">
        <v>41314</v>
      </c>
      <c r="C23" t="s">
        <v>1</v>
      </c>
      <c r="D23" t="s">
        <v>2</v>
      </c>
      <c r="E23" t="s">
        <v>45</v>
      </c>
      <c r="F23" t="s">
        <v>4</v>
      </c>
      <c r="G23" t="s">
        <v>45</v>
      </c>
      <c r="H23" t="s">
        <v>4</v>
      </c>
      <c r="I23" t="s">
        <v>46</v>
      </c>
      <c r="J23" t="s">
        <v>47</v>
      </c>
      <c r="K23" t="str">
        <f t="shared" si="0"/>
        <v>Спорттовары</v>
      </c>
    </row>
    <row r="24" spans="1:11" x14ac:dyDescent="0.25">
      <c r="A24" s="1">
        <v>41312.650185185186</v>
      </c>
      <c r="B24" s="1">
        <v>41313</v>
      </c>
      <c r="C24" t="s">
        <v>1</v>
      </c>
      <c r="D24" t="s">
        <v>2</v>
      </c>
      <c r="E24" t="s">
        <v>48</v>
      </c>
      <c r="F24" t="s">
        <v>4</v>
      </c>
      <c r="G24" t="s">
        <v>48</v>
      </c>
      <c r="H24" t="s">
        <v>4</v>
      </c>
      <c r="I24" t="s">
        <v>46</v>
      </c>
      <c r="J24" t="s">
        <v>49</v>
      </c>
      <c r="K24" t="str">
        <f t="shared" si="0"/>
        <v>Спорттовары</v>
      </c>
    </row>
    <row r="25" spans="1:11" x14ac:dyDescent="0.25">
      <c r="A25" s="1">
        <v>41311.626689814817</v>
      </c>
      <c r="B25" s="1">
        <v>41313</v>
      </c>
      <c r="C25" t="s">
        <v>1</v>
      </c>
      <c r="D25" t="s">
        <v>2</v>
      </c>
      <c r="E25" t="s">
        <v>50</v>
      </c>
      <c r="F25" t="s">
        <v>4</v>
      </c>
      <c r="G25" t="s">
        <v>50</v>
      </c>
      <c r="H25" t="s">
        <v>4</v>
      </c>
      <c r="I25" t="s">
        <v>5</v>
      </c>
      <c r="J25" t="s">
        <v>51</v>
      </c>
      <c r="K25" t="str">
        <f t="shared" si="0"/>
        <v>Рестораны</v>
      </c>
    </row>
    <row r="26" spans="1:11" x14ac:dyDescent="0.25">
      <c r="A26" s="1">
        <v>41310.674444444441</v>
      </c>
      <c r="B26" s="1">
        <v>41311</v>
      </c>
      <c r="C26" t="s">
        <v>1</v>
      </c>
      <c r="D26" t="s">
        <v>2</v>
      </c>
      <c r="E26" t="s">
        <v>7</v>
      </c>
      <c r="F26" t="s">
        <v>4</v>
      </c>
      <c r="G26" t="s">
        <v>7</v>
      </c>
      <c r="H26" t="s">
        <v>4</v>
      </c>
      <c r="I26" t="s">
        <v>8</v>
      </c>
      <c r="J26" t="s">
        <v>52</v>
      </c>
      <c r="K26" t="str">
        <f t="shared" si="0"/>
        <v>Наличные</v>
      </c>
    </row>
    <row r="27" spans="1:11" x14ac:dyDescent="0.25">
      <c r="A27" s="1">
        <v>41310.658888888887</v>
      </c>
      <c r="B27" s="1">
        <v>41311</v>
      </c>
      <c r="C27" t="s">
        <v>1</v>
      </c>
      <c r="D27" t="s">
        <v>2</v>
      </c>
      <c r="E27" t="s">
        <v>53</v>
      </c>
      <c r="F27" t="s">
        <v>4</v>
      </c>
      <c r="G27" t="s">
        <v>53</v>
      </c>
      <c r="H27" t="s">
        <v>4</v>
      </c>
      <c r="I27" t="s">
        <v>54</v>
      </c>
      <c r="J27" t="s">
        <v>55</v>
      </c>
      <c r="K27" t="str">
        <f t="shared" si="0"/>
        <v>Разные товары</v>
      </c>
    </row>
    <row r="28" spans="1:11" x14ac:dyDescent="0.25">
      <c r="A28" s="1">
        <v>41309.140717592592</v>
      </c>
      <c r="B28" s="1">
        <v>41309</v>
      </c>
      <c r="C28" t="s">
        <v>1</v>
      </c>
      <c r="D28" t="s">
        <v>2</v>
      </c>
      <c r="E28" t="s">
        <v>56</v>
      </c>
      <c r="F28" t="s">
        <v>4</v>
      </c>
      <c r="G28" t="s">
        <v>56</v>
      </c>
      <c r="H28" t="s">
        <v>4</v>
      </c>
      <c r="I28" t="s">
        <v>22</v>
      </c>
      <c r="J28" t="s">
        <v>57</v>
      </c>
      <c r="K28" t="str">
        <f t="shared" si="0"/>
        <v>Переводы/иб</v>
      </c>
    </row>
    <row r="29" spans="1:11" x14ac:dyDescent="0.25">
      <c r="A29" s="1">
        <v>41307.912511574075</v>
      </c>
      <c r="B29" s="1">
        <v>41309</v>
      </c>
      <c r="C29" t="s">
        <v>1</v>
      </c>
      <c r="D29" t="s">
        <v>2</v>
      </c>
      <c r="E29" t="s">
        <v>58</v>
      </c>
      <c r="F29" t="s">
        <v>4</v>
      </c>
      <c r="G29" t="s">
        <v>58</v>
      </c>
      <c r="H29" t="s">
        <v>4</v>
      </c>
      <c r="I29" t="s">
        <v>59</v>
      </c>
      <c r="J29" t="s">
        <v>60</v>
      </c>
      <c r="K29" t="str">
        <f t="shared" si="0"/>
        <v>Одежда, обувь</v>
      </c>
    </row>
    <row r="30" spans="1:11" x14ac:dyDescent="0.25">
      <c r="A30" s="1">
        <v>41307.109143518515</v>
      </c>
      <c r="B30" s="1">
        <v>41307</v>
      </c>
      <c r="C30" t="s">
        <v>1</v>
      </c>
      <c r="D30" t="s">
        <v>2</v>
      </c>
      <c r="E30" t="s">
        <v>61</v>
      </c>
      <c r="F30" t="s">
        <v>4</v>
      </c>
      <c r="G30" t="s">
        <v>61</v>
      </c>
      <c r="H30" t="s">
        <v>4</v>
      </c>
      <c r="I30" t="s">
        <v>19</v>
      </c>
      <c r="J30" t="s">
        <v>62</v>
      </c>
      <c r="K30" t="str">
        <f t="shared" si="0"/>
        <v>Супермаркеты</v>
      </c>
    </row>
    <row r="31" spans="1:11" x14ac:dyDescent="0.25">
      <c r="A31" s="1">
        <v>41306.719270833331</v>
      </c>
      <c r="B31" s="1">
        <v>41307</v>
      </c>
      <c r="C31" t="s">
        <v>1</v>
      </c>
      <c r="D31" t="s">
        <v>2</v>
      </c>
      <c r="E31" t="s">
        <v>63</v>
      </c>
      <c r="F31" t="s">
        <v>4</v>
      </c>
      <c r="G31" t="s">
        <v>63</v>
      </c>
      <c r="H31" t="s">
        <v>4</v>
      </c>
      <c r="I31" t="s">
        <v>64</v>
      </c>
      <c r="J31" t="s">
        <v>65</v>
      </c>
      <c r="K31" t="str">
        <f t="shared" si="0"/>
        <v>Транспорт</v>
      </c>
    </row>
  </sheetData>
  <autoFilter ref="A2:K31">
    <filterColumn colId="2">
      <filters>
        <filter val="Debit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C2" sqref="C2"/>
    </sheetView>
  </sheetViews>
  <sheetFormatPr defaultRowHeight="15" x14ac:dyDescent="0.25"/>
  <cols>
    <col min="1" max="1" width="88.5703125" customWidth="1"/>
    <col min="2" max="2" width="21.7109375" customWidth="1"/>
    <col min="3" max="3" width="30.7109375" customWidth="1"/>
    <col min="4" max="4" width="30.140625" customWidth="1"/>
  </cols>
  <sheetData>
    <row r="1" spans="1:4" x14ac:dyDescent="0.25">
      <c r="A1" s="2" t="s">
        <v>72</v>
      </c>
      <c r="B1" s="2" t="s">
        <v>73</v>
      </c>
      <c r="C1" s="3" t="s">
        <v>75</v>
      </c>
      <c r="D1" s="2" t="s">
        <v>76</v>
      </c>
    </row>
    <row r="2" spans="1:4" x14ac:dyDescent="0.25">
      <c r="A2" s="4" t="s">
        <v>6</v>
      </c>
      <c r="B2" s="5" t="str">
        <f>VLOOKUP(A2,'operationsFri Feb 01 00-00-00 M'!J:K,2,0)</f>
        <v>Рестораны</v>
      </c>
      <c r="C2" s="5" t="str">
        <f>LEFT(A2,FIND(" ",A2,FIND(" ",A2,FIND(" ",A2,1)+1)+1))</f>
        <v xml:space="preserve">Оплата в BUONO </v>
      </c>
      <c r="D2" s="5" t="str">
        <f>B2</f>
        <v>Рестораны</v>
      </c>
    </row>
    <row r="3" spans="1:4" x14ac:dyDescent="0.25">
      <c r="A3" s="4" t="s">
        <v>9</v>
      </c>
      <c r="B3" s="5" t="str">
        <f>VLOOKUP(A3,'operationsFri Feb 01 00-00-00 M'!J:K,2,0)</f>
        <v>Наличные</v>
      </c>
      <c r="C3" s="5" t="str">
        <f t="shared" ref="C3:C24" si="0">LEFT(A3,FIND(" ",A3,FIND(" ",A3,FIND(" ",A3,1)+1)+1))</f>
        <v xml:space="preserve">Выдача наличных в </v>
      </c>
      <c r="D3" s="5" t="str">
        <f t="shared" ref="D3:D24" si="1">B3</f>
        <v>Наличные</v>
      </c>
    </row>
    <row r="4" spans="1:4" x14ac:dyDescent="0.25">
      <c r="A4" s="4" t="s">
        <v>70</v>
      </c>
      <c r="B4" s="5" t="str">
        <f>VLOOKUP(A4,'operationsFri Feb 01 00-00-00 M'!J:K,2,0)</f>
        <v>Сервис. услуги</v>
      </c>
      <c r="C4" s="5" t="str">
        <f t="shared" si="0"/>
        <v xml:space="preserve">Оплата в WEB </v>
      </c>
      <c r="D4" s="5" t="str">
        <f t="shared" si="1"/>
        <v>Сервис. услуги</v>
      </c>
    </row>
    <row r="5" spans="1:4" x14ac:dyDescent="0.25">
      <c r="A5" s="4" t="s">
        <v>17</v>
      </c>
      <c r="B5" s="5" t="str">
        <f>VLOOKUP(A5,'operationsFri Feb 01 00-00-00 M'!J:K,2,0)</f>
        <v>Наличные</v>
      </c>
      <c r="C5" s="5" t="str">
        <f t="shared" si="0"/>
        <v xml:space="preserve">Выдача наличных в </v>
      </c>
      <c r="D5" s="5" t="str">
        <f t="shared" si="1"/>
        <v>Наличные</v>
      </c>
    </row>
    <row r="6" spans="1:4" x14ac:dyDescent="0.25">
      <c r="A6" s="4" t="s">
        <v>20</v>
      </c>
      <c r="B6" s="5" t="str">
        <f>VLOOKUP(A6,'operationsFri Feb 01 00-00-00 M'!J:K,2,0)</f>
        <v>Супермаркеты</v>
      </c>
      <c r="C6" s="5" t="str">
        <f t="shared" si="0"/>
        <v xml:space="preserve">Оплата в PEREKRESTOK </v>
      </c>
      <c r="D6" s="5" t="str">
        <f t="shared" si="1"/>
        <v>Супермаркеты</v>
      </c>
    </row>
    <row r="7" spans="1:4" x14ac:dyDescent="0.25">
      <c r="A7" s="4" t="s">
        <v>66</v>
      </c>
      <c r="B7" s="5" t="str">
        <f>VLOOKUP(A7,'operationsFri Feb 01 00-00-00 M'!J:K,2,0)</f>
        <v>Переводы/иб</v>
      </c>
      <c r="C7" s="5" t="str">
        <f t="shared" si="0"/>
        <v xml:space="preserve">Внешний банковский перевод </v>
      </c>
      <c r="D7" s="5" t="str">
        <f t="shared" si="1"/>
        <v>Переводы/иб</v>
      </c>
    </row>
    <row r="8" spans="1:4" x14ac:dyDescent="0.25">
      <c r="A8" s="4" t="s">
        <v>69</v>
      </c>
      <c r="B8" s="5" t="str">
        <f>VLOOKUP(A8,'operationsFri Feb 01 00-00-00 M'!J:K,2,0)</f>
        <v>Наличные</v>
      </c>
      <c r="C8" s="5" t="str">
        <f t="shared" si="0"/>
        <v xml:space="preserve">Выдача наличных в </v>
      </c>
      <c r="D8" s="5" t="str">
        <f t="shared" si="1"/>
        <v>Наличные</v>
      </c>
    </row>
    <row r="9" spans="1:4" x14ac:dyDescent="0.25">
      <c r="A9" s="4" t="s">
        <v>28</v>
      </c>
      <c r="B9" s="5" t="str">
        <f>VLOOKUP(A9,'operationsFri Feb 01 00-00-00 M'!J:K,2,0)</f>
        <v>Наличные</v>
      </c>
      <c r="C9" s="5" t="str">
        <f t="shared" si="0"/>
        <v xml:space="preserve">Выдача наличных в </v>
      </c>
      <c r="D9" s="5" t="str">
        <f t="shared" si="1"/>
        <v>Наличные</v>
      </c>
    </row>
    <row r="10" spans="1:4" x14ac:dyDescent="0.25">
      <c r="A10" s="4" t="s">
        <v>71</v>
      </c>
      <c r="B10" s="5" t="str">
        <f>VLOOKUP(A10,'operationsFri Feb 01 00-00-00 M'!J:K,2,0)</f>
        <v>Прочие услуги/иб</v>
      </c>
      <c r="C10" s="5" t="str">
        <f t="shared" si="0"/>
        <v xml:space="preserve">Оплата страхового полиса </v>
      </c>
      <c r="D10" s="5" t="str">
        <f t="shared" si="1"/>
        <v>Прочие услуги/иб</v>
      </c>
    </row>
    <row r="11" spans="1:4" x14ac:dyDescent="0.25">
      <c r="A11" s="4" t="s">
        <v>67</v>
      </c>
      <c r="B11" s="5" t="str">
        <f>VLOOKUP(A11,'operationsFri Feb 01 00-00-00 M'!J:K,2,0)</f>
        <v>Переводы/иб</v>
      </c>
      <c r="C11" s="5" t="str">
        <f t="shared" si="0"/>
        <v xml:space="preserve">Внешний банковский перевод </v>
      </c>
      <c r="D11" s="5" t="str">
        <f t="shared" si="1"/>
        <v>Переводы/иб</v>
      </c>
    </row>
    <row r="12" spans="1:4" x14ac:dyDescent="0.25">
      <c r="A12" s="4" t="s">
        <v>37</v>
      </c>
      <c r="B12" s="5" t="str">
        <f>VLOOKUP(A12,'operationsFri Feb 01 00-00-00 M'!J:K,2,0)</f>
        <v>Красота</v>
      </c>
      <c r="C12" s="5" t="str">
        <f t="shared" si="0"/>
        <v xml:space="preserve">Оплата в KRASNOE </v>
      </c>
      <c r="D12" s="5" t="str">
        <f t="shared" si="1"/>
        <v>Красота</v>
      </c>
    </row>
    <row r="13" spans="1:4" x14ac:dyDescent="0.25">
      <c r="A13" s="4" t="s">
        <v>40</v>
      </c>
      <c r="B13" s="5" t="str">
        <f>VLOOKUP(A13,'operationsFri Feb 01 00-00-00 M'!J:K,2,0)</f>
        <v>Развлечения</v>
      </c>
      <c r="C13" s="5" t="str">
        <f t="shared" si="0"/>
        <v xml:space="preserve">Оплата в KRASNOE </v>
      </c>
      <c r="D13" s="5" t="str">
        <f t="shared" si="1"/>
        <v>Развлечения</v>
      </c>
    </row>
    <row r="14" spans="1:4" x14ac:dyDescent="0.25">
      <c r="A14" s="4" t="s">
        <v>42</v>
      </c>
      <c r="B14" s="5" t="str">
        <f>VLOOKUP(A14,'operationsFri Feb 01 00-00-00 M'!J:K,2,0)</f>
        <v>Наличные</v>
      </c>
      <c r="C14" s="5" t="str">
        <f t="shared" si="0"/>
        <v xml:space="preserve">Выдача наличных в </v>
      </c>
      <c r="D14" s="5" t="str">
        <f t="shared" si="1"/>
        <v>Наличные</v>
      </c>
    </row>
    <row r="15" spans="1:4" x14ac:dyDescent="0.25">
      <c r="A15" s="4" t="s">
        <v>44</v>
      </c>
      <c r="B15" s="5" t="str">
        <f>VLOOKUP(A15,'operationsFri Feb 01 00-00-00 M'!J:K,2,0)</f>
        <v>Рестораны</v>
      </c>
      <c r="C15" s="5" t="str">
        <f t="shared" si="0"/>
        <v xml:space="preserve">Оплата в MCDONALDS </v>
      </c>
      <c r="D15" s="5" t="str">
        <f t="shared" si="1"/>
        <v>Рестораны</v>
      </c>
    </row>
    <row r="16" spans="1:4" x14ac:dyDescent="0.25">
      <c r="A16" s="4" t="s">
        <v>47</v>
      </c>
      <c r="B16" s="5" t="str">
        <f>VLOOKUP(A16,'operationsFri Feb 01 00-00-00 M'!J:K,2,0)</f>
        <v>Спорттовары</v>
      </c>
      <c r="C16" s="5" t="str">
        <f t="shared" si="0"/>
        <v xml:space="preserve">Оплата в ADIDAS </v>
      </c>
      <c r="D16" s="5" t="str">
        <f t="shared" si="1"/>
        <v>Спорттовары</v>
      </c>
    </row>
    <row r="17" spans="1:4" x14ac:dyDescent="0.25">
      <c r="A17" s="4" t="s">
        <v>49</v>
      </c>
      <c r="B17" s="5" t="str">
        <f>VLOOKUP(A17,'operationsFri Feb 01 00-00-00 M'!J:K,2,0)</f>
        <v>Спорттовары</v>
      </c>
      <c r="C17" s="5" t="str">
        <f t="shared" si="0"/>
        <v xml:space="preserve">Оплата в SALOMON </v>
      </c>
      <c r="D17" s="5" t="str">
        <f t="shared" si="1"/>
        <v>Спорттовары</v>
      </c>
    </row>
    <row r="18" spans="1:4" x14ac:dyDescent="0.25">
      <c r="A18" s="4" t="s">
        <v>51</v>
      </c>
      <c r="B18" s="5" t="str">
        <f>VLOOKUP(A18,'operationsFri Feb 01 00-00-00 M'!J:K,2,0)</f>
        <v>Рестораны</v>
      </c>
      <c r="C18" s="5" t="str">
        <f t="shared" si="0"/>
        <v xml:space="preserve">Оплата в STARBUCKS </v>
      </c>
      <c r="D18" s="5" t="str">
        <f t="shared" si="1"/>
        <v>Рестораны</v>
      </c>
    </row>
    <row r="19" spans="1:4" x14ac:dyDescent="0.25">
      <c r="A19" s="4" t="s">
        <v>52</v>
      </c>
      <c r="B19" s="5" t="str">
        <f>VLOOKUP(A19,'operationsFri Feb 01 00-00-00 M'!J:K,2,0)</f>
        <v>Наличные</v>
      </c>
      <c r="C19" s="5" t="str">
        <f t="shared" si="0"/>
        <v xml:space="preserve">Выдача наличных в </v>
      </c>
      <c r="D19" s="5" t="str">
        <f t="shared" si="1"/>
        <v>Наличные</v>
      </c>
    </row>
    <row r="20" spans="1:4" x14ac:dyDescent="0.25">
      <c r="A20" s="4" t="s">
        <v>55</v>
      </c>
      <c r="B20" s="5" t="str">
        <f>VLOOKUP(A20,'operationsFri Feb 01 00-00-00 M'!J:K,2,0)</f>
        <v>Разные товары</v>
      </c>
      <c r="C20" s="5" t="str">
        <f t="shared" si="0"/>
        <v xml:space="preserve">Оплата в VSE </v>
      </c>
      <c r="D20" s="5" t="str">
        <f t="shared" si="1"/>
        <v>Разные товары</v>
      </c>
    </row>
    <row r="21" spans="1:4" x14ac:dyDescent="0.25">
      <c r="A21" s="4" t="s">
        <v>57</v>
      </c>
      <c r="B21" s="5" t="str">
        <f>VLOOKUP(A21,'operationsFri Feb 01 00-00-00 M'!J:K,2,0)</f>
        <v>Переводы/иб</v>
      </c>
      <c r="C21" s="5" t="str">
        <f t="shared" si="0"/>
        <v xml:space="preserve">Внутренний перевод на </v>
      </c>
      <c r="D21" s="5" t="str">
        <f>B21</f>
        <v>Переводы/иб</v>
      </c>
    </row>
    <row r="22" spans="1:4" x14ac:dyDescent="0.25">
      <c r="A22" s="4" t="s">
        <v>60</v>
      </c>
      <c r="B22" s="5" t="str">
        <f>VLOOKUP(A22,'operationsFri Feb 01 00-00-00 M'!J:K,2,0)</f>
        <v>Одежда, обувь</v>
      </c>
      <c r="C22" s="5" t="str">
        <f t="shared" si="0"/>
        <v xml:space="preserve">Оплата в BUTIK.RU </v>
      </c>
      <c r="D22" s="5" t="str">
        <f t="shared" si="1"/>
        <v>Одежда, обувь</v>
      </c>
    </row>
    <row r="23" spans="1:4" x14ac:dyDescent="0.25">
      <c r="A23" s="4" t="s">
        <v>62</v>
      </c>
      <c r="B23" s="7" t="str">
        <f>VLOOKUP(A23,'operationsFri Feb 01 00-00-00 M'!J:K,2,0)</f>
        <v>Супермаркеты</v>
      </c>
      <c r="C23" s="5" t="str">
        <f t="shared" si="0"/>
        <v xml:space="preserve">Оплата в ADMIRAL </v>
      </c>
      <c r="D23" s="5" t="str">
        <f t="shared" si="1"/>
        <v>Супермаркеты</v>
      </c>
    </row>
    <row r="24" spans="1:4" x14ac:dyDescent="0.25">
      <c r="A24" s="6" t="s">
        <v>65</v>
      </c>
      <c r="B24" s="5" t="str">
        <f>VLOOKUP(A24,'operationsFri Feb 01 00-00-00 M'!J:K,2,0)</f>
        <v>Транспорт</v>
      </c>
      <c r="C24" s="5" t="str">
        <f t="shared" si="0"/>
        <v xml:space="preserve">Оплата в AEROEXPRESS </v>
      </c>
      <c r="D24" s="5" t="str">
        <f t="shared" si="1"/>
        <v>Транспорт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B2" sqref="B2:B17"/>
    </sheetView>
  </sheetViews>
  <sheetFormatPr defaultRowHeight="15" x14ac:dyDescent="0.25"/>
  <cols>
    <col min="1" max="1" width="29.85546875" customWidth="1"/>
    <col min="2" max="2" width="21" customWidth="1"/>
  </cols>
  <sheetData>
    <row r="1" spans="1:2" x14ac:dyDescent="0.25">
      <c r="A1" s="8" t="s">
        <v>75</v>
      </c>
      <c r="B1" s="8" t="s">
        <v>76</v>
      </c>
    </row>
    <row r="2" spans="1:2" x14ac:dyDescent="0.25">
      <c r="A2" t="s">
        <v>74</v>
      </c>
      <c r="B2" t="str">
        <f>VLOOKUP(A2,справочник_промежуточный!C:D,2,0)</f>
        <v>Рестораны</v>
      </c>
    </row>
    <row r="3" spans="1:2" x14ac:dyDescent="0.25">
      <c r="A3" t="s">
        <v>77</v>
      </c>
      <c r="B3" t="str">
        <f>VLOOKUP(A3,справочник_промежуточный!C:D,2,0)</f>
        <v>Наличные</v>
      </c>
    </row>
    <row r="4" spans="1:2" x14ac:dyDescent="0.25">
      <c r="A4" t="s">
        <v>78</v>
      </c>
      <c r="B4" t="str">
        <f>VLOOKUP(A4,справочник_промежуточный!C:D,2,0)</f>
        <v>Сервис. услуги</v>
      </c>
    </row>
    <row r="5" spans="1:2" x14ac:dyDescent="0.25">
      <c r="A5" t="s">
        <v>79</v>
      </c>
      <c r="B5" t="str">
        <f>VLOOKUP(A5,справочник_промежуточный!C:D,2,0)</f>
        <v>Супермаркеты</v>
      </c>
    </row>
    <row r="6" spans="1:2" x14ac:dyDescent="0.25">
      <c r="A6" t="s">
        <v>80</v>
      </c>
      <c r="B6" t="str">
        <f>VLOOKUP(A6,справочник_промежуточный!C:D,2,0)</f>
        <v>Переводы/иб</v>
      </c>
    </row>
    <row r="7" spans="1:2" x14ac:dyDescent="0.25">
      <c r="A7" t="s">
        <v>81</v>
      </c>
      <c r="B7" t="str">
        <f>VLOOKUP(A7,справочник_промежуточный!C:D,2,0)</f>
        <v>Прочие услуги/иб</v>
      </c>
    </row>
    <row r="8" spans="1:2" x14ac:dyDescent="0.25">
      <c r="A8" t="s">
        <v>82</v>
      </c>
      <c r="B8" t="str">
        <f>VLOOKUP(A8,справочник_промежуточный!C:D,2,0)</f>
        <v>Красота</v>
      </c>
    </row>
    <row r="9" spans="1:2" x14ac:dyDescent="0.25">
      <c r="A9" t="s">
        <v>83</v>
      </c>
      <c r="B9" t="str">
        <f>VLOOKUP(A9,справочник_промежуточный!C:D,2,0)</f>
        <v>Рестораны</v>
      </c>
    </row>
    <row r="10" spans="1:2" x14ac:dyDescent="0.25">
      <c r="A10" t="s">
        <v>84</v>
      </c>
      <c r="B10" t="str">
        <f>VLOOKUP(A10,справочник_промежуточный!C:D,2,0)</f>
        <v>Спорттовары</v>
      </c>
    </row>
    <row r="11" spans="1:2" x14ac:dyDescent="0.25">
      <c r="A11" t="s">
        <v>85</v>
      </c>
      <c r="B11" t="str">
        <f>VLOOKUP(A11,справочник_промежуточный!C:D,2,0)</f>
        <v>Спорттовары</v>
      </c>
    </row>
    <row r="12" spans="1:2" x14ac:dyDescent="0.25">
      <c r="A12" t="s">
        <v>86</v>
      </c>
      <c r="B12" t="str">
        <f>VLOOKUP(A12,справочник_промежуточный!C:D,2,0)</f>
        <v>Рестораны</v>
      </c>
    </row>
    <row r="13" spans="1:2" x14ac:dyDescent="0.25">
      <c r="A13" t="s">
        <v>87</v>
      </c>
      <c r="B13" t="str">
        <f>VLOOKUP(A13,справочник_промежуточный!C:D,2,0)</f>
        <v>Разные товары</v>
      </c>
    </row>
    <row r="14" spans="1:2" x14ac:dyDescent="0.25">
      <c r="A14" t="s">
        <v>88</v>
      </c>
      <c r="B14" t="str">
        <f>VLOOKUP(A14,справочник_промежуточный!C:D,2,0)</f>
        <v>Переводы/иб</v>
      </c>
    </row>
    <row r="15" spans="1:2" x14ac:dyDescent="0.25">
      <c r="A15" t="s">
        <v>89</v>
      </c>
      <c r="B15" t="str">
        <f>VLOOKUP(A15,справочник_промежуточный!C:D,2,0)</f>
        <v>Одежда, обувь</v>
      </c>
    </row>
    <row r="16" spans="1:2" x14ac:dyDescent="0.25">
      <c r="A16" t="s">
        <v>90</v>
      </c>
      <c r="B16" t="str">
        <f>VLOOKUP(A16,справочник_промежуточный!C:D,2,0)</f>
        <v>Супермаркеты</v>
      </c>
    </row>
    <row r="17" spans="1:2" x14ac:dyDescent="0.25">
      <c r="A17" t="s">
        <v>91</v>
      </c>
      <c r="B17" t="str">
        <f>VLOOKUP(A17,справочник_промежуточный!C:D,2,0)</f>
        <v>Транспорт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operationsFri Feb 01 00-00-00 M</vt:lpstr>
      <vt:lpstr>справочник_промежуточный</vt:lpstr>
      <vt:lpstr>справочник</vt:lpstr>
      <vt:lpstr>справочник!Извлечь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</dc:creator>
  <cp:lastModifiedBy>Yun</cp:lastModifiedBy>
  <dcterms:created xsi:type="dcterms:W3CDTF">2013-03-18T21:24:06Z</dcterms:created>
  <dcterms:modified xsi:type="dcterms:W3CDTF">2013-03-20T20:21:33Z</dcterms:modified>
</cp:coreProperties>
</file>